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all\Desktop\"/>
    </mc:Choice>
  </mc:AlternateContent>
  <xr:revisionPtr revIDLastSave="0" documentId="13_ncr:1_{86EC13CF-61D9-4590-8B55-EA1C65F4D971}" xr6:coauthVersionLast="47" xr6:coauthVersionMax="47" xr10:uidLastSave="{00000000-0000-0000-0000-000000000000}"/>
  <bookViews>
    <workbookView xWindow="-110" yWindow="-110" windowWidth="19420" windowHeight="10420" xr2:uid="{CB44805E-7FA5-4DEE-B9B5-BFB75F5C16BE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1" l="1"/>
  <c r="V27" i="1"/>
  <c r="U28" i="1"/>
  <c r="U27" i="1"/>
  <c r="T28" i="1"/>
  <c r="T27" i="1"/>
  <c r="P16" i="1"/>
  <c r="P15" i="1"/>
  <c r="P14" i="1"/>
  <c r="O16" i="1"/>
  <c r="O15" i="1"/>
  <c r="O14" i="1"/>
  <c r="I12" i="1"/>
  <c r="H12" i="1"/>
  <c r="G12" i="1"/>
  <c r="B12" i="1"/>
  <c r="A13" i="1"/>
  <c r="A14" i="1" s="1"/>
  <c r="N11" i="1"/>
  <c r="N12" i="1" s="1"/>
  <c r="M11" i="1"/>
  <c r="M12" i="1" s="1"/>
  <c r="L11" i="1"/>
  <c r="L12" i="1" s="1"/>
  <c r="K11" i="1"/>
  <c r="K12" i="1" s="1"/>
  <c r="J11" i="1"/>
  <c r="J12" i="1" s="1"/>
  <c r="I11" i="1"/>
  <c r="H11" i="1"/>
  <c r="G11" i="1"/>
  <c r="F11" i="1"/>
  <c r="F12" i="1" s="1"/>
  <c r="E11" i="1"/>
  <c r="E12" i="1" s="1"/>
  <c r="D11" i="1"/>
  <c r="D12" i="1" s="1"/>
  <c r="C11" i="1"/>
  <c r="C12" i="1" s="1"/>
  <c r="O12" i="1" s="1"/>
  <c r="O13" i="1" s="1"/>
  <c r="B11" i="1"/>
  <c r="A11" i="1"/>
  <c r="A12" i="1" s="1"/>
  <c r="P12" i="1" l="1"/>
  <c r="P13" i="1" s="1"/>
</calcChain>
</file>

<file path=xl/sharedStrings.xml><?xml version="1.0" encoding="utf-8"?>
<sst xmlns="http://schemas.openxmlformats.org/spreadsheetml/2006/main" count="124" uniqueCount="20">
  <si>
    <t>Nitrats</t>
  </si>
  <si>
    <t>Sulfats</t>
  </si>
  <si>
    <t>(mg/litre)</t>
  </si>
  <si>
    <t>Xarxa autònoma de control: Aigua es Vida (GLA La Llacuna)</t>
  </si>
  <si>
    <t>Oficial DIBA</t>
  </si>
  <si>
    <t>Nitrits</t>
  </si>
  <si>
    <t>Clor</t>
  </si>
  <si>
    <t>&gt;50</t>
  </si>
  <si>
    <t>&gt;10</t>
  </si>
  <si>
    <t>&gt;25</t>
  </si>
  <si>
    <t>&gt;41,6</t>
  </si>
  <si>
    <t>..</t>
  </si>
  <si>
    <t>&gt;36,6</t>
  </si>
  <si>
    <t>&lt;100</t>
  </si>
  <si>
    <t>Promig 2021</t>
  </si>
  <si>
    <t>(Marge d'error)</t>
  </si>
  <si>
    <t>Promig</t>
  </si>
  <si>
    <t>(44-55)</t>
  </si>
  <si>
    <t>(1,4-1,6)</t>
  </si>
  <si>
    <t>(0,8-1)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</si>
</sst>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6" fontId="6" fillId="0" borderId="1" xfId="0" applyNumberFormat="1" applyFont="1" applyBorder="1" applyAlignment="1">
      <alignment horizontal="left"/>
    </xf>
    <xf numFmtId="17" fontId="6" fillId="0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17" fontId="8" fillId="0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11" fillId="0" borderId="1" xfId="0" applyFont="1" applyBorder="1"/>
    <xf numFmtId="0" fontId="0" fillId="0" borderId="4" xfId="0" applyBorder="1"/>
    <xf numFmtId="0" fontId="0" fillId="0" borderId="5" xfId="0" applyBorder="1"/>
    <xf numFmtId="0" fontId="10" fillId="0" borderId="6" xfId="0" applyFont="1" applyBorder="1"/>
    <xf numFmtId="0" fontId="10" fillId="0" borderId="7" xfId="0" applyFont="1" applyBorder="1"/>
    <xf numFmtId="0" fontId="10" fillId="0" borderId="9" xfId="0" applyFont="1" applyBorder="1"/>
    <xf numFmtId="0" fontId="1" fillId="0" borderId="11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227D-9141-45BF-BA67-1564CEE7CF28}">
  <sheetPr>
    <pageSetUpPr fitToPage="1"/>
  </sheetPr>
  <dimension ref="A1:W34"/>
  <sheetViews>
    <sheetView tabSelected="1" topLeftCell="A7" workbookViewId="0">
      <selection activeCell="X21" sqref="X21"/>
    </sheetView>
  </sheetViews>
  <sheetFormatPr defaultRowHeight="14.5" x14ac:dyDescent="0.35"/>
  <cols>
    <col min="1" max="1" width="5.54296875" customWidth="1"/>
    <col min="2" max="2" width="6.7265625" customWidth="1"/>
    <col min="3" max="3" width="6.08984375" customWidth="1"/>
    <col min="4" max="4" width="6.453125" customWidth="1"/>
    <col min="5" max="5" width="6.26953125" customWidth="1"/>
    <col min="6" max="6" width="6.36328125" customWidth="1"/>
    <col min="7" max="7" width="6.26953125" customWidth="1"/>
    <col min="8" max="8" width="6.54296875" customWidth="1"/>
    <col min="9" max="9" width="6.7265625" customWidth="1"/>
    <col min="10" max="11" width="5.7265625" customWidth="1"/>
    <col min="12" max="12" width="6" customWidth="1"/>
    <col min="13" max="13" width="5.90625" customWidth="1"/>
    <col min="14" max="14" width="5.6328125" customWidth="1"/>
    <col min="15" max="16" width="7.6328125" customWidth="1"/>
    <col min="17" max="18" width="5.6328125" customWidth="1"/>
    <col min="20" max="20" width="7" customWidth="1"/>
    <col min="21" max="21" width="6.90625" customWidth="1"/>
    <col min="22" max="22" width="6.453125" customWidth="1"/>
  </cols>
  <sheetData>
    <row r="1" spans="1:17" ht="15.5" x14ac:dyDescent="0.35">
      <c r="A1" s="28">
        <v>2021</v>
      </c>
    </row>
    <row r="2" spans="1:17" ht="15.5" x14ac:dyDescent="0.35">
      <c r="A2" s="28"/>
    </row>
    <row r="3" spans="1:17" x14ac:dyDescent="0.35">
      <c r="A3" s="29" t="s">
        <v>4</v>
      </c>
    </row>
    <row r="4" spans="1:17" x14ac:dyDescent="0.35">
      <c r="A4" s="23">
        <v>44221</v>
      </c>
      <c r="B4" s="21"/>
      <c r="C4" s="20">
        <v>44256</v>
      </c>
      <c r="D4" s="21"/>
      <c r="E4" s="20">
        <v>44235</v>
      </c>
      <c r="F4" s="21"/>
      <c r="G4" s="20">
        <v>44299</v>
      </c>
      <c r="H4" s="21"/>
      <c r="I4" s="23">
        <v>44334</v>
      </c>
      <c r="J4" s="21"/>
      <c r="K4" s="20">
        <v>44354</v>
      </c>
      <c r="L4" s="21"/>
      <c r="M4" s="20">
        <v>44404</v>
      </c>
      <c r="N4" s="8"/>
    </row>
    <row r="5" spans="1:17" x14ac:dyDescent="0.35">
      <c r="A5" s="22" t="s">
        <v>0</v>
      </c>
      <c r="B5" s="22" t="s">
        <v>1</v>
      </c>
      <c r="C5" s="22" t="s">
        <v>0</v>
      </c>
      <c r="D5" s="22" t="s">
        <v>1</v>
      </c>
      <c r="E5" s="22" t="s">
        <v>0</v>
      </c>
      <c r="F5" s="22" t="s">
        <v>1</v>
      </c>
      <c r="G5" s="22" t="s">
        <v>0</v>
      </c>
      <c r="H5" s="22" t="s">
        <v>1</v>
      </c>
      <c r="I5" s="22" t="s">
        <v>0</v>
      </c>
      <c r="J5" s="22" t="s">
        <v>1</v>
      </c>
      <c r="K5" s="22" t="s">
        <v>0</v>
      </c>
      <c r="L5" s="22" t="s">
        <v>1</v>
      </c>
      <c r="M5" s="22" t="s">
        <v>0</v>
      </c>
      <c r="N5" s="22" t="s">
        <v>1</v>
      </c>
      <c r="O5" s="1" t="s">
        <v>2</v>
      </c>
    </row>
    <row r="6" spans="1:17" x14ac:dyDescent="0.35">
      <c r="A6" s="2">
        <v>55.77</v>
      </c>
      <c r="B6" s="3">
        <v>910.51</v>
      </c>
      <c r="C6" s="2">
        <v>57.37</v>
      </c>
      <c r="D6" s="3">
        <v>748.54</v>
      </c>
      <c r="E6" s="2">
        <v>59.83</v>
      </c>
      <c r="F6" s="3">
        <v>751.18</v>
      </c>
      <c r="G6" s="2">
        <v>55.32</v>
      </c>
      <c r="H6" s="3">
        <v>748.3</v>
      </c>
      <c r="I6" s="2">
        <v>39.49</v>
      </c>
      <c r="J6" s="3">
        <v>634.63</v>
      </c>
      <c r="K6" s="2">
        <v>37.33</v>
      </c>
      <c r="L6" s="3">
        <v>697.39</v>
      </c>
      <c r="M6" s="2">
        <v>34.799999999999997</v>
      </c>
      <c r="N6" s="3">
        <v>779.9</v>
      </c>
    </row>
    <row r="7" spans="1:17" x14ac:dyDescent="0.35">
      <c r="A7" s="4">
        <v>51.67</v>
      </c>
      <c r="B7" s="5">
        <v>583.05999999999995</v>
      </c>
      <c r="C7" s="4">
        <v>45.64</v>
      </c>
      <c r="D7" s="5">
        <v>618.73</v>
      </c>
      <c r="E7" s="4"/>
      <c r="F7" s="5"/>
      <c r="G7" s="4">
        <v>41.14</v>
      </c>
      <c r="H7" s="5">
        <v>632.13</v>
      </c>
      <c r="I7" s="4"/>
      <c r="J7" s="5"/>
      <c r="K7" s="4">
        <v>55.42</v>
      </c>
      <c r="L7" s="5">
        <v>561.88</v>
      </c>
      <c r="M7" s="4">
        <v>55.2</v>
      </c>
      <c r="N7" s="5"/>
    </row>
    <row r="8" spans="1:17" x14ac:dyDescent="0.35">
      <c r="A8" s="4">
        <v>60.08</v>
      </c>
      <c r="B8" s="5">
        <v>127.45</v>
      </c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</row>
    <row r="9" spans="1:17" x14ac:dyDescent="0.35">
      <c r="A9" s="4">
        <v>30.08</v>
      </c>
      <c r="B9" s="5">
        <v>378.08</v>
      </c>
      <c r="C9" s="4"/>
      <c r="D9" s="5"/>
      <c r="E9" s="4"/>
      <c r="F9" s="5"/>
      <c r="G9" s="4"/>
      <c r="H9" s="5"/>
      <c r="I9" s="4"/>
      <c r="J9" s="5"/>
      <c r="K9" s="4"/>
      <c r="L9" s="5"/>
      <c r="M9" s="4"/>
      <c r="N9" s="5"/>
    </row>
    <row r="10" spans="1:17" x14ac:dyDescent="0.35">
      <c r="A10" s="6"/>
      <c r="B10" s="7"/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30" t="s">
        <v>14</v>
      </c>
    </row>
    <row r="11" spans="1:17" x14ac:dyDescent="0.35">
      <c r="A11" s="1">
        <f>SUM(A6:A10)</f>
        <v>197.59999999999997</v>
      </c>
      <c r="B11" s="1">
        <f>SUM(B6:B10)</f>
        <v>1999.1</v>
      </c>
      <c r="C11" s="1">
        <f>SUM(C6:C10)</f>
        <v>103.00999999999999</v>
      </c>
      <c r="D11" s="1">
        <f>SUM(D6:D10)</f>
        <v>1367.27</v>
      </c>
      <c r="E11" s="1">
        <f>SUM(E6:E10)</f>
        <v>59.83</v>
      </c>
      <c r="F11" s="1">
        <f>SUM(F6:F10)</f>
        <v>751.18</v>
      </c>
      <c r="G11" s="1">
        <f>SUM(G6:G10)</f>
        <v>96.460000000000008</v>
      </c>
      <c r="H11" s="1">
        <f>SUM(H6:H10)</f>
        <v>1380.4299999999998</v>
      </c>
      <c r="I11" s="1">
        <f>SUM(I6:I10)</f>
        <v>39.49</v>
      </c>
      <c r="J11" s="1">
        <f>SUM(J6:J10)</f>
        <v>634.63</v>
      </c>
      <c r="K11" s="1">
        <f>SUM(K6:K10)</f>
        <v>92.75</v>
      </c>
      <c r="L11" s="1">
        <f>SUM(L6:L10)</f>
        <v>1259.27</v>
      </c>
      <c r="M11" s="1">
        <f>SUM(M6:M10)</f>
        <v>90</v>
      </c>
      <c r="N11" s="1">
        <f>SUM(N6:N10)</f>
        <v>779.9</v>
      </c>
      <c r="O11" s="22" t="s">
        <v>0</v>
      </c>
      <c r="P11" s="22" t="s">
        <v>1</v>
      </c>
      <c r="Q11" s="1" t="s">
        <v>2</v>
      </c>
    </row>
    <row r="12" spans="1:17" x14ac:dyDescent="0.35">
      <c r="A12" s="8">
        <f>A11/4</f>
        <v>49.399999999999991</v>
      </c>
      <c r="B12" s="8">
        <f>B11/4</f>
        <v>499.77499999999998</v>
      </c>
      <c r="C12" s="8">
        <f>C11/2</f>
        <v>51.504999999999995</v>
      </c>
      <c r="D12" s="8">
        <f>D11/2</f>
        <v>683.63499999999999</v>
      </c>
      <c r="E12" s="8">
        <f>SUM(E7:E11)</f>
        <v>59.83</v>
      </c>
      <c r="F12" s="8">
        <f>SUM(F7:F11)</f>
        <v>751.18</v>
      </c>
      <c r="G12" s="8">
        <f>G11/2</f>
        <v>48.230000000000004</v>
      </c>
      <c r="H12" s="8">
        <f>H11/2</f>
        <v>690.21499999999992</v>
      </c>
      <c r="I12" s="8">
        <f>SUM(I7:I11)</f>
        <v>39.49</v>
      </c>
      <c r="J12" s="8">
        <f>SUM(J7:J11)</f>
        <v>634.63</v>
      </c>
      <c r="K12" s="8">
        <f>K11/2</f>
        <v>46.375</v>
      </c>
      <c r="L12" s="8">
        <f>L11/2</f>
        <v>629.63499999999999</v>
      </c>
      <c r="M12" s="8">
        <f>M11/2</f>
        <v>45</v>
      </c>
      <c r="N12" s="8">
        <f>SUM(N7:N11)</f>
        <v>779.9</v>
      </c>
      <c r="O12" s="33">
        <f>A12+C12+E12+G12+I12+K12+M12</f>
        <v>339.83</v>
      </c>
      <c r="P12" s="34">
        <f>B12+D12+F12+H12+J12+L12+N12</f>
        <v>4668.9699999999993</v>
      </c>
    </row>
    <row r="13" spans="1:17" x14ac:dyDescent="0.35">
      <c r="A13" s="1">
        <f>A6+A7+A8</f>
        <v>167.51999999999998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5">
        <f>O12/7</f>
        <v>48.547142857142852</v>
      </c>
      <c r="P13" s="36">
        <f>P12/7</f>
        <v>666.99571428571414</v>
      </c>
    </row>
    <row r="14" spans="1:17" x14ac:dyDescent="0.35">
      <c r="A14" s="1">
        <f>A13/3</f>
        <v>55.839999999999996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>
        <f>O13*0.08</f>
        <v>3.8837714285714284</v>
      </c>
      <c r="P14">
        <f>P13*0.08</f>
        <v>53.359657142857131</v>
      </c>
      <c r="Q14" t="s">
        <v>15</v>
      </c>
    </row>
    <row r="15" spans="1:1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7">
        <f>O13+O14</f>
        <v>52.43091428571428</v>
      </c>
      <c r="P15" s="37">
        <f>P13+P14</f>
        <v>720.35537142857129</v>
      </c>
    </row>
    <row r="16" spans="1:1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8">
        <f>O13-O14</f>
        <v>44.663371428571423</v>
      </c>
      <c r="P16" s="38">
        <f>P13-P14</f>
        <v>613.636057142857</v>
      </c>
    </row>
    <row r="17" spans="1:23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3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23" x14ac:dyDescent="0.35">
      <c r="A19" s="29" t="s">
        <v>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3" x14ac:dyDescent="0.35">
      <c r="A20" s="27">
        <v>44228</v>
      </c>
      <c r="B20" s="25"/>
      <c r="C20" s="25"/>
      <c r="D20" s="24">
        <v>44256</v>
      </c>
      <c r="E20" s="25"/>
      <c r="F20" s="25"/>
      <c r="G20" s="24">
        <v>44287</v>
      </c>
      <c r="H20" s="25"/>
      <c r="I20" s="25"/>
      <c r="J20" s="27">
        <v>44317</v>
      </c>
      <c r="K20" s="25"/>
      <c r="L20" s="25"/>
      <c r="M20" s="24">
        <v>44348</v>
      </c>
      <c r="N20" s="25"/>
      <c r="O20" s="25"/>
      <c r="P20" s="24">
        <v>44378</v>
      </c>
      <c r="Q20" s="26"/>
      <c r="R20" s="26"/>
      <c r="S20" s="26"/>
    </row>
    <row r="21" spans="1:23" x14ac:dyDescent="0.35">
      <c r="A21" s="32" t="s">
        <v>0</v>
      </c>
      <c r="B21" s="32" t="s">
        <v>5</v>
      </c>
      <c r="C21" s="32" t="s">
        <v>6</v>
      </c>
      <c r="D21" s="32" t="s">
        <v>0</v>
      </c>
      <c r="E21" s="32" t="s">
        <v>5</v>
      </c>
      <c r="F21" s="32" t="s">
        <v>6</v>
      </c>
      <c r="G21" s="32" t="s">
        <v>0</v>
      </c>
      <c r="H21" s="32" t="s">
        <v>5</v>
      </c>
      <c r="I21" s="32" t="s">
        <v>6</v>
      </c>
      <c r="J21" s="32" t="s">
        <v>0</v>
      </c>
      <c r="K21" s="32" t="s">
        <v>5</v>
      </c>
      <c r="L21" s="32" t="s">
        <v>6</v>
      </c>
      <c r="M21" s="32" t="s">
        <v>0</v>
      </c>
      <c r="N21" s="32" t="s">
        <v>5</v>
      </c>
      <c r="O21" s="32" t="s">
        <v>6</v>
      </c>
      <c r="P21" s="32" t="s">
        <v>0</v>
      </c>
      <c r="Q21" s="32" t="s">
        <v>5</v>
      </c>
      <c r="R21" s="32" t="s">
        <v>6</v>
      </c>
    </row>
    <row r="22" spans="1:23" x14ac:dyDescent="0.35">
      <c r="A22" s="2" t="s">
        <v>7</v>
      </c>
      <c r="B22" s="12">
        <v>1</v>
      </c>
      <c r="C22" s="12">
        <v>1.5</v>
      </c>
      <c r="D22" s="12" t="s">
        <v>7</v>
      </c>
      <c r="E22" s="12">
        <v>1</v>
      </c>
      <c r="F22" s="12">
        <v>0.8</v>
      </c>
      <c r="G22" s="12" t="s">
        <v>7</v>
      </c>
      <c r="H22" s="12">
        <v>1</v>
      </c>
      <c r="I22" s="2">
        <v>0.8</v>
      </c>
      <c r="J22" s="12" t="s">
        <v>7</v>
      </c>
      <c r="K22" s="12">
        <v>1</v>
      </c>
      <c r="L22" s="12">
        <v>0.8</v>
      </c>
      <c r="M22" s="12" t="s">
        <v>13</v>
      </c>
      <c r="N22" s="12">
        <v>5</v>
      </c>
      <c r="O22" s="3">
        <v>0.8</v>
      </c>
      <c r="P22" s="3" t="s">
        <v>7</v>
      </c>
      <c r="Q22" s="3">
        <v>1</v>
      </c>
      <c r="R22" s="3">
        <v>0.8</v>
      </c>
    </row>
    <row r="23" spans="1:23" x14ac:dyDescent="0.35">
      <c r="A23" s="9" t="s">
        <v>8</v>
      </c>
      <c r="B23" s="13">
        <v>0</v>
      </c>
      <c r="C23" s="13">
        <v>1.5</v>
      </c>
      <c r="D23" s="13" t="s">
        <v>8</v>
      </c>
      <c r="E23" s="13">
        <v>0</v>
      </c>
      <c r="F23" s="13">
        <v>0.8</v>
      </c>
      <c r="G23" s="13" t="s">
        <v>8</v>
      </c>
      <c r="H23" s="13">
        <v>0</v>
      </c>
      <c r="I23" s="9">
        <v>0.8</v>
      </c>
      <c r="J23" s="13" t="s">
        <v>8</v>
      </c>
      <c r="K23" s="13">
        <v>1</v>
      </c>
      <c r="L23" s="13">
        <v>0.8</v>
      </c>
      <c r="M23" s="13" t="s">
        <v>8</v>
      </c>
      <c r="N23" s="13">
        <v>1</v>
      </c>
      <c r="O23" s="18">
        <v>0.8</v>
      </c>
      <c r="P23" s="18"/>
      <c r="Q23" s="18"/>
      <c r="R23" s="18"/>
    </row>
    <row r="24" spans="1:23" x14ac:dyDescent="0.35">
      <c r="A24" s="4" t="s">
        <v>7</v>
      </c>
      <c r="B24" s="14">
        <v>1</v>
      </c>
      <c r="C24" s="14">
        <v>1.5</v>
      </c>
      <c r="D24" s="14" t="s">
        <v>9</v>
      </c>
      <c r="E24" s="14">
        <v>1</v>
      </c>
      <c r="F24" s="14">
        <v>0.8</v>
      </c>
      <c r="G24" s="14" t="s">
        <v>11</v>
      </c>
      <c r="H24" s="14" t="s">
        <v>11</v>
      </c>
      <c r="I24" s="4" t="s">
        <v>11</v>
      </c>
      <c r="J24" s="14" t="s">
        <v>9</v>
      </c>
      <c r="K24" s="14">
        <v>5</v>
      </c>
      <c r="L24" s="14">
        <v>0.8</v>
      </c>
      <c r="M24" s="14" t="s">
        <v>9</v>
      </c>
      <c r="N24" s="14">
        <v>1</v>
      </c>
      <c r="O24" s="5">
        <v>1.5</v>
      </c>
      <c r="P24" s="5"/>
      <c r="Q24" s="5"/>
      <c r="R24" s="5"/>
    </row>
    <row r="25" spans="1:23" x14ac:dyDescent="0.35">
      <c r="A25" s="9" t="s">
        <v>9</v>
      </c>
      <c r="B25" s="13">
        <v>0</v>
      </c>
      <c r="C25" s="13">
        <v>0.8</v>
      </c>
      <c r="D25" s="13" t="s">
        <v>8</v>
      </c>
      <c r="E25" s="13">
        <v>1</v>
      </c>
      <c r="F25" s="13">
        <v>0.8</v>
      </c>
      <c r="G25" s="13" t="s">
        <v>8</v>
      </c>
      <c r="H25" s="13">
        <v>0</v>
      </c>
      <c r="I25" s="9">
        <v>0.8</v>
      </c>
      <c r="J25" s="13" t="s">
        <v>8</v>
      </c>
      <c r="K25" s="13">
        <v>0</v>
      </c>
      <c r="L25" s="13">
        <v>0</v>
      </c>
      <c r="M25" s="13">
        <v>0</v>
      </c>
      <c r="N25" s="13">
        <v>0</v>
      </c>
      <c r="O25" s="18">
        <v>0.8</v>
      </c>
      <c r="P25" s="18"/>
      <c r="Q25" s="18"/>
      <c r="R25" s="18"/>
      <c r="T25" s="31" t="s">
        <v>16</v>
      </c>
    </row>
    <row r="26" spans="1:23" x14ac:dyDescent="0.35">
      <c r="A26" s="6" t="s">
        <v>7</v>
      </c>
      <c r="B26" s="15">
        <v>0</v>
      </c>
      <c r="C26" s="15">
        <v>0.8</v>
      </c>
      <c r="D26" s="15" t="s">
        <v>9</v>
      </c>
      <c r="E26" s="15">
        <v>1</v>
      </c>
      <c r="F26" s="15">
        <v>0.8</v>
      </c>
      <c r="G26" s="15" t="s">
        <v>7</v>
      </c>
      <c r="H26" s="15">
        <v>1</v>
      </c>
      <c r="I26" s="6">
        <v>0.8</v>
      </c>
      <c r="J26" s="15" t="s">
        <v>9</v>
      </c>
      <c r="K26" s="15">
        <v>1</v>
      </c>
      <c r="L26" s="15">
        <v>0.8</v>
      </c>
      <c r="M26" s="15" t="s">
        <v>9</v>
      </c>
      <c r="N26" s="15">
        <v>1</v>
      </c>
      <c r="O26" s="7">
        <v>0.8</v>
      </c>
      <c r="P26" s="7"/>
      <c r="Q26" s="7"/>
      <c r="R26" s="7"/>
      <c r="T26" s="32" t="s">
        <v>0</v>
      </c>
      <c r="U26" s="32" t="s">
        <v>5</v>
      </c>
      <c r="V26" s="32" t="s">
        <v>6</v>
      </c>
    </row>
    <row r="27" spans="1:23" ht="15.5" x14ac:dyDescent="0.35">
      <c r="A27" s="10">
        <v>50</v>
      </c>
      <c r="B27" s="10">
        <v>0.66</v>
      </c>
      <c r="C27" s="10">
        <v>1.26</v>
      </c>
      <c r="D27" s="10">
        <v>33</v>
      </c>
      <c r="E27" s="10">
        <v>1</v>
      </c>
      <c r="F27" s="10">
        <v>0.8</v>
      </c>
      <c r="G27" s="10">
        <v>50</v>
      </c>
      <c r="H27" s="10">
        <v>1</v>
      </c>
      <c r="I27" s="10">
        <v>0.8</v>
      </c>
      <c r="J27" s="10">
        <v>33</v>
      </c>
      <c r="K27" s="10">
        <v>2.33</v>
      </c>
      <c r="L27" s="10">
        <v>0.8</v>
      </c>
      <c r="M27" s="10">
        <v>50</v>
      </c>
      <c r="N27" s="10">
        <v>2.33</v>
      </c>
      <c r="O27" s="10">
        <v>1.03</v>
      </c>
      <c r="P27" s="10">
        <v>50</v>
      </c>
      <c r="Q27" s="10"/>
      <c r="R27" s="10"/>
      <c r="T27">
        <f>A27+D27+G27+J27+M27+P27</f>
        <v>266</v>
      </c>
      <c r="U27">
        <f>B27+E27+H27+K27+N27</f>
        <v>7.32</v>
      </c>
      <c r="V27">
        <f>C27+F27+I27+L27+O27</f>
        <v>4.6900000000000004</v>
      </c>
    </row>
    <row r="28" spans="1:23" x14ac:dyDescent="0.35">
      <c r="A28" s="2" t="s">
        <v>7</v>
      </c>
      <c r="B28" s="12">
        <v>5</v>
      </c>
      <c r="C28" s="12">
        <v>0.8</v>
      </c>
      <c r="D28" s="12" t="s">
        <v>7</v>
      </c>
      <c r="E28" s="12">
        <v>5</v>
      </c>
      <c r="F28" s="12">
        <v>0.8</v>
      </c>
      <c r="G28" s="12" t="s">
        <v>7</v>
      </c>
      <c r="H28" s="12">
        <v>10</v>
      </c>
      <c r="I28" s="12">
        <v>0.8</v>
      </c>
      <c r="J28" s="12" t="s">
        <v>8</v>
      </c>
      <c r="K28" s="12">
        <v>0</v>
      </c>
      <c r="L28" s="12">
        <v>0.8</v>
      </c>
      <c r="M28" s="12" t="s">
        <v>9</v>
      </c>
      <c r="N28" s="12">
        <v>1</v>
      </c>
      <c r="O28" s="12">
        <v>0.8</v>
      </c>
      <c r="P28" s="3"/>
      <c r="Q28" s="3"/>
      <c r="R28" s="3"/>
      <c r="T28" s="31">
        <f>T27/6</f>
        <v>44.333333333333336</v>
      </c>
      <c r="U28" s="31">
        <f>U27/5</f>
        <v>1.464</v>
      </c>
      <c r="V28" s="31">
        <f>V27/5</f>
        <v>0.93800000000000006</v>
      </c>
    </row>
    <row r="29" spans="1:23" x14ac:dyDescent="0.35">
      <c r="A29" s="4" t="s">
        <v>7</v>
      </c>
      <c r="B29" s="14">
        <v>0</v>
      </c>
      <c r="C29" s="14">
        <v>1.5</v>
      </c>
      <c r="D29" s="14" t="s">
        <v>9</v>
      </c>
      <c r="E29" s="14">
        <v>0</v>
      </c>
      <c r="F29" s="14">
        <v>3</v>
      </c>
      <c r="G29" s="14" t="s">
        <v>7</v>
      </c>
      <c r="H29" s="14">
        <v>0</v>
      </c>
      <c r="I29" s="14">
        <v>3</v>
      </c>
      <c r="J29" s="14" t="s">
        <v>7</v>
      </c>
      <c r="K29" s="14">
        <v>0</v>
      </c>
      <c r="L29" s="14">
        <v>0</v>
      </c>
      <c r="M29" s="14" t="s">
        <v>11</v>
      </c>
      <c r="N29" s="14" t="s">
        <v>11</v>
      </c>
      <c r="O29" s="14" t="s">
        <v>11</v>
      </c>
      <c r="P29" s="5"/>
      <c r="Q29" s="5"/>
      <c r="R29" s="5"/>
      <c r="W29" t="s">
        <v>15</v>
      </c>
    </row>
    <row r="30" spans="1:23" x14ac:dyDescent="0.35">
      <c r="A30" s="9" t="s">
        <v>8</v>
      </c>
      <c r="B30" s="13">
        <v>1</v>
      </c>
      <c r="C30" s="13">
        <v>0</v>
      </c>
      <c r="D30" s="13" t="s">
        <v>8</v>
      </c>
      <c r="E30" s="13">
        <v>1</v>
      </c>
      <c r="F30" s="13">
        <v>0</v>
      </c>
      <c r="G30" s="13" t="s">
        <v>11</v>
      </c>
      <c r="H30" s="13" t="s">
        <v>11</v>
      </c>
      <c r="I30" s="13" t="s">
        <v>11</v>
      </c>
      <c r="J30" s="13" t="s">
        <v>11</v>
      </c>
      <c r="K30" s="13" t="s">
        <v>11</v>
      </c>
      <c r="L30" s="13" t="s">
        <v>11</v>
      </c>
      <c r="M30" s="13" t="s">
        <v>11</v>
      </c>
      <c r="N30" s="13" t="s">
        <v>11</v>
      </c>
      <c r="O30" s="13" t="s">
        <v>11</v>
      </c>
      <c r="P30" s="18"/>
      <c r="Q30" s="18"/>
      <c r="R30" s="18"/>
      <c r="T30" s="39" t="s">
        <v>17</v>
      </c>
      <c r="U30" s="40" t="s">
        <v>18</v>
      </c>
      <c r="V30" s="41" t="s">
        <v>19</v>
      </c>
    </row>
    <row r="31" spans="1:23" x14ac:dyDescent="0.35">
      <c r="A31" s="6" t="s">
        <v>7</v>
      </c>
      <c r="B31" s="15">
        <v>0</v>
      </c>
      <c r="C31" s="15">
        <v>0.8</v>
      </c>
      <c r="D31" s="15" t="s">
        <v>7</v>
      </c>
      <c r="E31" s="15" t="s">
        <v>11</v>
      </c>
      <c r="F31" s="15">
        <v>0.8</v>
      </c>
      <c r="G31" s="15" t="s">
        <v>9</v>
      </c>
      <c r="H31" s="15">
        <v>1</v>
      </c>
      <c r="I31" s="15">
        <v>0.8</v>
      </c>
      <c r="J31" s="15" t="s">
        <v>7</v>
      </c>
      <c r="K31" s="15">
        <v>5</v>
      </c>
      <c r="L31" s="15">
        <v>0.8</v>
      </c>
      <c r="M31" s="15" t="s">
        <v>9</v>
      </c>
      <c r="N31" s="15">
        <v>0</v>
      </c>
      <c r="O31" s="15">
        <v>1.5</v>
      </c>
      <c r="P31" s="7"/>
      <c r="Q31" s="7"/>
      <c r="R31" s="7"/>
    </row>
    <row r="32" spans="1:23" ht="15.5" x14ac:dyDescent="0.35">
      <c r="A32" s="10" t="s">
        <v>7</v>
      </c>
      <c r="B32" s="10">
        <v>1.66</v>
      </c>
      <c r="C32" s="10">
        <v>1.03</v>
      </c>
      <c r="D32" s="10" t="s">
        <v>10</v>
      </c>
      <c r="E32" s="10" t="s">
        <v>11</v>
      </c>
      <c r="F32" s="10">
        <v>2.5299999999999998</v>
      </c>
      <c r="G32" s="10" t="s">
        <v>10</v>
      </c>
      <c r="H32" s="10" t="s">
        <v>11</v>
      </c>
      <c r="I32" s="10">
        <v>2.5299999999999998</v>
      </c>
      <c r="J32" s="10" t="s">
        <v>12</v>
      </c>
      <c r="K32" s="10" t="s">
        <v>11</v>
      </c>
      <c r="L32" s="10">
        <v>0.53</v>
      </c>
      <c r="M32" s="10" t="s">
        <v>9</v>
      </c>
      <c r="N32" s="10" t="s">
        <v>11</v>
      </c>
      <c r="O32" s="10">
        <v>1.1499999999999999</v>
      </c>
      <c r="P32" s="10"/>
      <c r="Q32" s="10"/>
      <c r="R32" s="10"/>
    </row>
    <row r="33" spans="1:18" x14ac:dyDescent="0.35">
      <c r="A33" s="2" t="s">
        <v>8</v>
      </c>
      <c r="B33" s="2">
        <v>0</v>
      </c>
      <c r="C33" s="2">
        <v>0.8</v>
      </c>
      <c r="D33" s="16" t="s">
        <v>9</v>
      </c>
      <c r="E33" s="16">
        <v>0</v>
      </c>
      <c r="F33" s="16">
        <v>0.8</v>
      </c>
      <c r="G33" s="16" t="s">
        <v>9</v>
      </c>
      <c r="H33" s="16">
        <v>1</v>
      </c>
      <c r="I33" s="16">
        <v>0.8</v>
      </c>
      <c r="J33" s="16" t="s">
        <v>8</v>
      </c>
      <c r="K33" s="16" t="s">
        <v>11</v>
      </c>
      <c r="L33" s="16">
        <v>0.8</v>
      </c>
      <c r="M33" s="16" t="s">
        <v>7</v>
      </c>
      <c r="N33" s="16">
        <v>5</v>
      </c>
      <c r="O33" s="16">
        <v>0.8</v>
      </c>
      <c r="P33" s="3"/>
      <c r="Q33" s="3"/>
      <c r="R33" s="3"/>
    </row>
    <row r="34" spans="1:18" x14ac:dyDescent="0.35">
      <c r="A34" s="11" t="s">
        <v>9</v>
      </c>
      <c r="B34" s="11">
        <v>0</v>
      </c>
      <c r="C34" s="11">
        <v>0.8</v>
      </c>
      <c r="D34" s="17" t="s">
        <v>8</v>
      </c>
      <c r="E34" s="17">
        <v>1</v>
      </c>
      <c r="F34" s="17">
        <v>0.8</v>
      </c>
      <c r="G34" s="17" t="s">
        <v>8</v>
      </c>
      <c r="H34" s="17">
        <v>1</v>
      </c>
      <c r="I34" s="17">
        <v>0.8</v>
      </c>
      <c r="J34" s="17" t="s">
        <v>8</v>
      </c>
      <c r="K34" s="17">
        <v>1</v>
      </c>
      <c r="L34" s="17">
        <v>0.8</v>
      </c>
      <c r="M34" s="17" t="s">
        <v>9</v>
      </c>
      <c r="N34" s="17">
        <v>0</v>
      </c>
      <c r="O34" s="17">
        <v>0.8</v>
      </c>
      <c r="P34" s="19"/>
      <c r="Q34" s="19"/>
      <c r="R34" s="19"/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JV</cp:lastModifiedBy>
  <cp:lastPrinted>2021-09-16T15:59:47Z</cp:lastPrinted>
  <dcterms:created xsi:type="dcterms:W3CDTF">2021-09-06T18:09:30Z</dcterms:created>
  <dcterms:modified xsi:type="dcterms:W3CDTF">2021-09-16T16:00:11Z</dcterms:modified>
</cp:coreProperties>
</file>